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合格）热科院生物所2023年第三批高层次人才、博士研究生招聘" sheetId="1" r:id="rId1"/>
  </sheets>
  <definedNames/>
  <calcPr fullCalcOnLoad="1"/>
</workbook>
</file>

<file path=xl/sharedStrings.xml><?xml version="1.0" encoding="utf-8"?>
<sst xmlns="http://schemas.openxmlformats.org/spreadsheetml/2006/main" count="34" uniqueCount="31">
  <si>
    <t>序号</t>
  </si>
  <si>
    <t>报考号</t>
  </si>
  <si>
    <t>岗位代码</t>
  </si>
  <si>
    <t>岗位名称</t>
  </si>
  <si>
    <t>招聘单位</t>
  </si>
  <si>
    <t>姓名</t>
  </si>
  <si>
    <t>性别</t>
  </si>
  <si>
    <t>出生年月</t>
  </si>
  <si>
    <t>身份证号码</t>
  </si>
  <si>
    <t>民族</t>
  </si>
  <si>
    <t>籍贯</t>
  </si>
  <si>
    <t>婚姻状况</t>
  </si>
  <si>
    <t>政治面貌</t>
  </si>
  <si>
    <t>个人特长</t>
  </si>
  <si>
    <t>学历</t>
  </si>
  <si>
    <t>学位</t>
  </si>
  <si>
    <t>研究方向</t>
  </si>
  <si>
    <t>所学专业</t>
  </si>
  <si>
    <t>毕业院校</t>
  </si>
  <si>
    <t>毕业时间</t>
  </si>
  <si>
    <t>是否高校应届毕业生</t>
  </si>
  <si>
    <t>是否公务员及事业单位在编人员</t>
  </si>
  <si>
    <t>现工作单位</t>
  </si>
  <si>
    <t>参加工作时间</t>
  </si>
  <si>
    <t>专业技术职务</t>
  </si>
  <si>
    <t>种质与基因资源研究室科研岗1</t>
  </si>
  <si>
    <t>热带生物技术研究所</t>
  </si>
  <si>
    <t>种质与基因资源研究室科研岗2</t>
  </si>
  <si>
    <t>热带生物资源次生代谢研究室科研岗1</t>
  </si>
  <si>
    <t>微生物与农村生态研究室科研岗3</t>
  </si>
  <si>
    <t>中国热带农业科学院热带生物技术研究所2023年第三批高层次人才及博士岗位招聘资格初审合格进入笔试人员名单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</si>
</sst>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7" applyNumberFormat="0" applyAlignment="0" applyProtection="0"/>
    <xf numFmtId="0" fontId="39" fillId="25" borderId="4" applyNumberFormat="0" applyAlignment="0" applyProtection="0"/>
    <xf numFmtId="0" fontId="40"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8" applyNumberFormat="0" applyFont="0" applyAlignment="0" applyProtection="0"/>
  </cellStyleXfs>
  <cellXfs count="6">
    <xf numFmtId="0" fontId="0" fillId="0" borderId="0" xfId="0" applyFont="1" applyAlignment="1">
      <alignment vertical="center"/>
    </xf>
    <xf numFmtId="0" fontId="31" fillId="0" borderId="0" xfId="0" applyFont="1" applyAlignment="1">
      <alignment horizontal="center" vertical="center" wrapText="1"/>
    </xf>
    <xf numFmtId="0" fontId="0" fillId="0" borderId="0" xfId="0" applyAlignment="1">
      <alignment horizontal="center" vertical="center" wrapText="1"/>
    </xf>
    <xf numFmtId="0" fontId="31" fillId="0" borderId="9" xfId="0" applyFont="1" applyBorder="1" applyAlignment="1">
      <alignment horizontal="center" vertical="center" wrapText="1"/>
    </xf>
    <xf numFmtId="0" fontId="0" fillId="0" borderId="9" xfId="0" applyBorder="1" applyAlignment="1">
      <alignment horizontal="center" vertical="center" wrapText="1"/>
    </xf>
    <xf numFmtId="0" fontId="41"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E8" sqref="E8"/>
    </sheetView>
  </sheetViews>
  <sheetFormatPr defaultColWidth="9.140625" defaultRowHeight="30" customHeight="1"/>
  <cols>
    <col min="1" max="1" width="9.00390625" style="2" customWidth="1"/>
    <col min="2" max="2" width="13.57421875" style="2" customWidth="1"/>
    <col min="3" max="3" width="9.00390625" style="2" customWidth="1"/>
    <col min="4" max="4" width="17.421875" style="2" customWidth="1"/>
    <col min="5" max="5" width="10.00390625" style="2" customWidth="1"/>
    <col min="6" max="7" width="9.00390625" style="2" customWidth="1"/>
    <col min="8" max="8" width="13.421875" style="2" customWidth="1"/>
    <col min="9" max="9" width="21.421875" style="2" customWidth="1"/>
    <col min="10" max="20" width="9.00390625" style="2" customWidth="1"/>
    <col min="21" max="21" width="10.57421875" style="2" customWidth="1"/>
    <col min="22" max="22" width="14.57421875" style="2" customWidth="1"/>
    <col min="23" max="23" width="12.7109375" style="2" customWidth="1"/>
    <col min="24" max="16384" width="9.00390625" style="2" customWidth="1"/>
  </cols>
  <sheetData>
    <row r="1" spans="1:25" ht="61.5" customHeight="1">
      <c r="A1" s="5" t="s">
        <v>30</v>
      </c>
      <c r="B1" s="5"/>
      <c r="C1" s="5"/>
      <c r="D1" s="5"/>
      <c r="E1" s="5"/>
      <c r="F1" s="5"/>
      <c r="G1" s="5"/>
      <c r="H1" s="5"/>
      <c r="I1" s="5"/>
      <c r="J1" s="5"/>
      <c r="K1" s="5"/>
      <c r="L1" s="5"/>
      <c r="M1" s="5"/>
      <c r="N1" s="5"/>
      <c r="O1" s="5"/>
      <c r="P1" s="5"/>
      <c r="Q1" s="5"/>
      <c r="R1" s="5"/>
      <c r="S1" s="5"/>
      <c r="T1" s="5"/>
      <c r="U1" s="5"/>
      <c r="V1" s="5"/>
      <c r="W1" s="5"/>
      <c r="X1" s="5"/>
      <c r="Y1" s="5"/>
    </row>
    <row r="2" spans="1:25" s="1" customFormat="1" ht="30" customHeight="1">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row>
    <row r="3" spans="1:25" ht="30" customHeight="1">
      <c r="A3" s="4">
        <v>1</v>
      </c>
      <c r="B3" s="4" t="str">
        <f>"53262023052920322894565"</f>
        <v>53262023052920322894565</v>
      </c>
      <c r="C3" s="4" t="str">
        <f>"20230603"</f>
        <v>20230603</v>
      </c>
      <c r="D3" s="4" t="s">
        <v>25</v>
      </c>
      <c r="E3" s="4" t="s">
        <v>26</v>
      </c>
      <c r="F3" s="4" t="str">
        <f>"钟义旺"</f>
        <v>钟义旺</v>
      </c>
      <c r="G3" s="4" t="str">
        <f>"男"</f>
        <v>男</v>
      </c>
      <c r="H3" s="4" t="str">
        <f>"1995-06-30"</f>
        <v>1995-06-30</v>
      </c>
      <c r="I3" s="4" t="str">
        <f>"360702199506301315"</f>
        <v>360702199506301315</v>
      </c>
      <c r="J3" s="4" t="str">
        <f>"汉族"</f>
        <v>汉族</v>
      </c>
      <c r="K3" s="4" t="str">
        <f>"江西赣州"</f>
        <v>江西赣州</v>
      </c>
      <c r="L3" s="4" t="str">
        <f>"未婚"</f>
        <v>未婚</v>
      </c>
      <c r="M3" s="4" t="str">
        <f>"中共党员"</f>
        <v>中共党员</v>
      </c>
      <c r="N3" s="4" t="str">
        <f>"有很强的责任感和较强的团队意识，吃苦耐劳，积极上进。"</f>
        <v>有很强的责任感和较强的团队意识，吃苦耐劳，积极上进。</v>
      </c>
      <c r="O3" s="4" t="str">
        <f>"研究生"</f>
        <v>研究生</v>
      </c>
      <c r="P3" s="4" t="str">
        <f>"博士"</f>
        <v>博士</v>
      </c>
      <c r="Q3" s="4" t="str">
        <f>"数量遗传学、植物分子生物学、大豆品质性状遗传机理研究"</f>
        <v>数量遗传学、植物分子生物学、大豆品质性状遗传机理研究</v>
      </c>
      <c r="R3" s="4" t="str">
        <f>"作物遗传育种"</f>
        <v>作物遗传育种</v>
      </c>
      <c r="S3" s="4" t="str">
        <f>"华南农业大学"</f>
        <v>华南农业大学</v>
      </c>
      <c r="T3" s="4" t="str">
        <f>"2023.6"</f>
        <v>2023.6</v>
      </c>
      <c r="U3" s="4" t="str">
        <f>"是"</f>
        <v>是</v>
      </c>
      <c r="V3" s="4" t="str">
        <f>"否"</f>
        <v>否</v>
      </c>
      <c r="W3" s="4" t="str">
        <f>"无"</f>
        <v>无</v>
      </c>
      <c r="X3" s="4" t="str">
        <f>"无"</f>
        <v>无</v>
      </c>
      <c r="Y3" s="4" t="str">
        <f>"无"</f>
        <v>无</v>
      </c>
    </row>
    <row r="4" spans="1:25" ht="30" customHeight="1">
      <c r="A4" s="4">
        <v>2</v>
      </c>
      <c r="B4" s="4" t="str">
        <f>"532620230605103545115996"</f>
        <v>532620230605103545115996</v>
      </c>
      <c r="C4" s="4" t="str">
        <f>"20230604"</f>
        <v>20230604</v>
      </c>
      <c r="D4" s="4" t="s">
        <v>27</v>
      </c>
      <c r="E4" s="4" t="s">
        <v>26</v>
      </c>
      <c r="F4" s="4" t="str">
        <f>"周广振"</f>
        <v>周广振</v>
      </c>
      <c r="G4" s="4" t="str">
        <f>"男"</f>
        <v>男</v>
      </c>
      <c r="H4" s="4" t="str">
        <f>"1992-06-17"</f>
        <v>1992-06-17</v>
      </c>
      <c r="I4" s="4" t="str">
        <f>"372330199206172459"</f>
        <v>372330199206172459</v>
      </c>
      <c r="J4" s="4" t="str">
        <f>"汉族"</f>
        <v>汉族</v>
      </c>
      <c r="K4" s="4" t="str">
        <f>"山东滨州"</f>
        <v>山东滨州</v>
      </c>
      <c r="L4" s="4" t="str">
        <f>"未婚"</f>
        <v>未婚</v>
      </c>
      <c r="M4" s="4" t="str">
        <f>"中共党员"</f>
        <v>中共党员</v>
      </c>
      <c r="N4" s="4" t="str">
        <f>"无"</f>
        <v>无</v>
      </c>
      <c r="O4" s="4" t="str">
        <f>"研究生"</f>
        <v>研究生</v>
      </c>
      <c r="P4" s="4" t="str">
        <f>"博士"</f>
        <v>博士</v>
      </c>
      <c r="Q4" s="4" t="str">
        <f>"无"</f>
        <v>无</v>
      </c>
      <c r="R4" s="4" t="str">
        <f>"作物遗传育种"</f>
        <v>作物遗传育种</v>
      </c>
      <c r="S4" s="4" t="str">
        <f>"海南大学"</f>
        <v>海南大学</v>
      </c>
      <c r="T4" s="4" t="str">
        <f>"2022.12"</f>
        <v>2022.12</v>
      </c>
      <c r="U4" s="4" t="str">
        <f>"是"</f>
        <v>是</v>
      </c>
      <c r="V4" s="4" t="str">
        <f>"否"</f>
        <v>否</v>
      </c>
      <c r="W4" s="4" t="str">
        <f aca="true" t="shared" si="0" ref="W4:Y6">"无"</f>
        <v>无</v>
      </c>
      <c r="X4" s="4" t="str">
        <f t="shared" si="0"/>
        <v>无</v>
      </c>
      <c r="Y4" s="4" t="str">
        <f t="shared" si="0"/>
        <v>无</v>
      </c>
    </row>
    <row r="5" spans="1:25" ht="30" customHeight="1">
      <c r="A5" s="4">
        <v>3</v>
      </c>
      <c r="B5" s="4" t="str">
        <f>"53262023053015421598565"</f>
        <v>53262023053015421598565</v>
      </c>
      <c r="C5" s="4" t="str">
        <f>"20230606"</f>
        <v>20230606</v>
      </c>
      <c r="D5" s="4" t="s">
        <v>28</v>
      </c>
      <c r="E5" s="4" t="s">
        <v>26</v>
      </c>
      <c r="F5" s="4" t="str">
        <f>"谢诗仪"</f>
        <v>谢诗仪</v>
      </c>
      <c r="G5" s="4" t="str">
        <f>"女"</f>
        <v>女</v>
      </c>
      <c r="H5" s="4" t="str">
        <f>"1996-12-11"</f>
        <v>1996-12-11</v>
      </c>
      <c r="I5" s="4" t="str">
        <f>"430104199612112524"</f>
        <v>430104199612112524</v>
      </c>
      <c r="J5" s="4" t="str">
        <f>"汉族"</f>
        <v>汉族</v>
      </c>
      <c r="K5" s="4" t="str">
        <f>"湖南长沙"</f>
        <v>湖南长沙</v>
      </c>
      <c r="L5" s="4" t="str">
        <f>"未婚"</f>
        <v>未婚</v>
      </c>
      <c r="M5" s="4" t="str">
        <f>"共青团员"</f>
        <v>共青团员</v>
      </c>
      <c r="N5" s="4" t="str">
        <f>"平面设计"</f>
        <v>平面设计</v>
      </c>
      <c r="O5" s="4" t="str">
        <f>"研究生"</f>
        <v>研究生</v>
      </c>
      <c r="P5" s="4" t="str">
        <f>"博士"</f>
        <v>博士</v>
      </c>
      <c r="Q5" s="4" t="str">
        <f>"生命科学中的分析新方法"</f>
        <v>生命科学中的分析新方法</v>
      </c>
      <c r="R5" s="4" t="str">
        <f>"化学"</f>
        <v>化学</v>
      </c>
      <c r="S5" s="4" t="str">
        <f>"湖南大学"</f>
        <v>湖南大学</v>
      </c>
      <c r="T5" s="4" t="str">
        <f>"2023年"</f>
        <v>2023年</v>
      </c>
      <c r="U5" s="4" t="str">
        <f>"是"</f>
        <v>是</v>
      </c>
      <c r="V5" s="4" t="str">
        <f>"否"</f>
        <v>否</v>
      </c>
      <c r="W5" s="4" t="str">
        <f t="shared" si="0"/>
        <v>无</v>
      </c>
      <c r="X5" s="4" t="str">
        <f t="shared" si="0"/>
        <v>无</v>
      </c>
      <c r="Y5" s="4" t="str">
        <f t="shared" si="0"/>
        <v>无</v>
      </c>
    </row>
    <row r="6" spans="1:25" ht="30" customHeight="1">
      <c r="A6" s="4">
        <v>4</v>
      </c>
      <c r="B6" s="4" t="str">
        <f>"532620230531140906103036"</f>
        <v>532620230531140906103036</v>
      </c>
      <c r="C6" s="4" t="str">
        <f>"20230611"</f>
        <v>20230611</v>
      </c>
      <c r="D6" s="4" t="s">
        <v>29</v>
      </c>
      <c r="E6" s="4" t="s">
        <v>26</v>
      </c>
      <c r="F6" s="4" t="str">
        <f>"于颖"</f>
        <v>于颖</v>
      </c>
      <c r="G6" s="4" t="str">
        <f>"女"</f>
        <v>女</v>
      </c>
      <c r="H6" s="4" t="str">
        <f>"1992-11-06"</f>
        <v>1992-11-06</v>
      </c>
      <c r="I6" s="4" t="str">
        <f>"231026199211064820"</f>
        <v>231026199211064820</v>
      </c>
      <c r="J6" s="4" t="str">
        <f>"汉族"</f>
        <v>汉族</v>
      </c>
      <c r="K6" s="4" t="str">
        <f>"黑龙江省密山市"</f>
        <v>黑龙江省密山市</v>
      </c>
      <c r="L6" s="4" t="str">
        <f>"未婚"</f>
        <v>未婚</v>
      </c>
      <c r="M6" s="4" t="str">
        <f>"群众"</f>
        <v>群众</v>
      </c>
      <c r="N6" s="4" t="str">
        <f>"无"</f>
        <v>无</v>
      </c>
      <c r="O6" s="4" t="str">
        <f>"研究生"</f>
        <v>研究生</v>
      </c>
      <c r="P6" s="4" t="str">
        <f>"博士"</f>
        <v>博士</v>
      </c>
      <c r="Q6" s="4" t="str">
        <f>"林木材性分子生物学"</f>
        <v>林木材性分子生物学</v>
      </c>
      <c r="R6" s="4" t="str">
        <f>"林木遗传育种"</f>
        <v>林木遗传育种</v>
      </c>
      <c r="S6" s="4" t="str">
        <f>"东北林业大学"</f>
        <v>东北林业大学</v>
      </c>
      <c r="T6" s="4" t="str">
        <f>"2023.12"</f>
        <v>2023.12</v>
      </c>
      <c r="U6" s="4" t="str">
        <f>"是"</f>
        <v>是</v>
      </c>
      <c r="V6" s="4" t="str">
        <f>"否"</f>
        <v>否</v>
      </c>
      <c r="W6" s="4" t="str">
        <f t="shared" si="0"/>
        <v>无</v>
      </c>
      <c r="X6" s="4" t="str">
        <f t="shared" si="0"/>
        <v>无</v>
      </c>
      <c r="Y6" s="4" t="str">
        <f t="shared" si="0"/>
        <v>无</v>
      </c>
    </row>
  </sheetData>
  <sheetProtection/>
  <mergeCells count="1">
    <mergeCell ref="A1:Y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王玲</cp:lastModifiedBy>
  <dcterms:created xsi:type="dcterms:W3CDTF">2023-06-09T02:19:50Z</dcterms:created>
  <dcterms:modified xsi:type="dcterms:W3CDTF">2023-06-12T08:16:29Z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CD5159BE29C44A4493E4CB614D450D29_13</vt:lpwstr>
  </property>
  <property fmtid="{D5CDD505-2E9C-101B-9397-08002B2CF9AE}" pid="3" name="KSOProductBuildVer">
    <vt:lpwstr>2052-11.1.0.14036</vt:lpwstr>
  </property>
</Properties>
</file>